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10650" windowHeight="6825" activeTab="0"/>
  </bookViews>
  <sheets>
    <sheet name="Tabelle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<sst xmlns="http://schemas.openxmlformats.org/spreadsheetml/2006/main" count="42" uniqueCount="42">
  <si>
    <t>A. BETRIEBSEINNAHMEN</t>
  </si>
  <si>
    <t>SUMME BETRIEBSEINNAHMEN</t>
  </si>
  <si>
    <t>B. BETRIEBSAUSGABEN</t>
  </si>
  <si>
    <t>SUMME BETRIEBSAUSGABEN</t>
  </si>
  <si>
    <t>C. GEWINN/VERLUST</t>
  </si>
  <si>
    <t>Anlage zur Gewinnermittlung nach § 4 Abs. 3 EStG</t>
  </si>
  <si>
    <t>Umsatzerlöse</t>
  </si>
  <si>
    <t>Zins- und ähnliche Erträge</t>
  </si>
  <si>
    <t>Umsatzsteuer-Erstattungen</t>
  </si>
  <si>
    <t>Sonstige Erlöse</t>
  </si>
  <si>
    <t>Umsatzsteuer auf EV</t>
  </si>
  <si>
    <t>Private KFZ-Nutzung ab August</t>
  </si>
  <si>
    <t>Private KFZ-Nutzung ohne USt</t>
  </si>
  <si>
    <t>VoSt</t>
  </si>
  <si>
    <t>Umsatzsteuerzahlungen</t>
  </si>
  <si>
    <t>Steuern, Vers. und Beiträge</t>
  </si>
  <si>
    <t>Geringwertige Wirtschaftsgüter</t>
  </si>
  <si>
    <t>Abschreibungen</t>
  </si>
  <si>
    <t>AfA auf Anlagevermögen</t>
  </si>
  <si>
    <t>Buchwert verkaufter Anlagegüter</t>
  </si>
  <si>
    <t>Kfz - Kosten</t>
  </si>
  <si>
    <t>Verwaltungskosten</t>
  </si>
  <si>
    <t>Sonstige Kosten</t>
  </si>
  <si>
    <t>IHK</t>
  </si>
  <si>
    <t>Bewirtungskosten</t>
  </si>
  <si>
    <t>Kürzung um 30 v. H.</t>
  </si>
  <si>
    <t>Telefon</t>
  </si>
  <si>
    <t>Geschenke</t>
  </si>
  <si>
    <t>Raumkosten</t>
  </si>
  <si>
    <t>Parken</t>
  </si>
  <si>
    <t>Büromaterial</t>
  </si>
  <si>
    <t>Mietleasing ab August</t>
  </si>
  <si>
    <t>Umsatzsteuerabschluss</t>
  </si>
  <si>
    <t>_KAW999934</t>
  </si>
  <si>
    <t>J</t>
  </si>
  <si>
    <t>_KAW999929</t>
  </si>
  <si>
    <t>9f37be54-a774-4a84-9739-d1eb6ca3ef5c</t>
  </si>
  <si>
    <t>Unternehmen</t>
  </si>
  <si>
    <t>Umsatzsteuer</t>
  </si>
  <si>
    <t>Reisekosten</t>
  </si>
  <si>
    <t>über 24 Stunden</t>
  </si>
  <si>
    <t>8 bis 24 Stunden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</si>
</sst>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_-;#,##0\ &quot;DM&quot;\-"/>
    <numFmt numFmtId="173" formatCode="#,##0\ &quot;DM&quot;_-;[Red]#,##0\ &quot;DM&quot;\-"/>
    <numFmt numFmtId="174" formatCode="#,##0.00\ &quot;DM&quot;_-;#,##0.00\ &quot;DM&quot;\-"/>
    <numFmt numFmtId="175" formatCode="#,##0.00\ &quot;DM&quot;_-;[Red]#,##0.00\ &quot;DM&quot;\-"/>
    <numFmt numFmtId="176" formatCode="_-* #,##0\ &quot;DM&quot;_-;_-* #,##0\ &quot;DM&quot;\-;_-* &quot;-&quot;\ &quot;DM&quot;_-;_-@_-"/>
    <numFmt numFmtId="177" formatCode="_-* #,##0\ _D_M_-;_-* #,##0\ _D_M\-;_-* &quot;-&quot;\ _D_M_-;_-@_-"/>
    <numFmt numFmtId="178" formatCode="_-* #,##0.00\ &quot;DM&quot;_-;_-* #,##0.00\ &quot;DM&quot;\-;_-* &quot;-&quot;??\ &quot;DM&quot;_-;_-@_-"/>
    <numFmt numFmtId="179" formatCode="_-* #,##0.00\ _D_M_-;_-* #,##0.00\ _D_M\-;_-* &quot;-&quot;??\ _D_M_-;_-@_-"/>
    <numFmt numFmtId="180" formatCode="#,##0.00\ &quot;EUR&quot;;[Red]\-#,##0.00\ &quot;EUR&quot;"/>
    <numFmt numFmtId="181" formatCode="#,##0\ &quot;EUR&quot;;[Red]\-#,##0\ &quot;EUR&quot;"/>
    <numFmt numFmtId="182" formatCode="0.0%"/>
    <numFmt numFmtId="183" formatCode="[$-407]dddd\,\ d\.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167" fontId="0" fillId="0" borderId="3" applyFont="0" applyFill="0" applyBorder="0" applyAlignment="0" applyProtection="0"/>
    <xf numFmtId="0" fontId="29" fillId="27" borderId="2" applyNumberFormat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7" fontId="0" fillId="29" borderId="3" applyProtection="0">
      <alignment/>
    </xf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171" fontId="0" fillId="0" borderId="11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0" fontId="0" fillId="0" borderId="14" applyNumberFormat="0" applyFont="0" applyFill="0" applyAlignment="0" applyProtection="0"/>
    <xf numFmtId="0" fontId="34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8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1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68" applyAlignment="1">
      <alignment/>
    </xf>
    <xf numFmtId="0" fontId="1" fillId="0" borderId="0" xfId="46" applyFont="1" applyAlignment="1">
      <alignment/>
    </xf>
    <xf numFmtId="0" fontId="6" fillId="0" borderId="0" xfId="48" applyFont="1" applyAlignment="1">
      <alignment/>
    </xf>
    <xf numFmtId="0" fontId="0" fillId="0" borderId="0" xfId="68" applyFill="1" applyAlignment="1">
      <alignment/>
    </xf>
    <xf numFmtId="0" fontId="6" fillId="0" borderId="0" xfId="48" applyFill="1" applyAlignment="1">
      <alignment/>
    </xf>
    <xf numFmtId="0" fontId="1" fillId="0" borderId="0" xfId="46" applyFill="1" applyAlignment="1">
      <alignment/>
    </xf>
    <xf numFmtId="0" fontId="0" fillId="0" borderId="0" xfId="0" applyFill="1" applyAlignment="1">
      <alignment/>
    </xf>
    <xf numFmtId="0" fontId="0" fillId="0" borderId="0" xfId="68" applyNumberFormat="1" applyFill="1" applyAlignment="1">
      <alignment/>
    </xf>
    <xf numFmtId="0" fontId="1" fillId="0" borderId="0" xfId="46" applyNumberFormat="1" applyFill="1" applyAlignment="1">
      <alignment/>
    </xf>
    <xf numFmtId="0" fontId="6" fillId="0" borderId="0" xfId="48" applyNumberFormat="1" applyFill="1" applyAlignment="1">
      <alignment/>
    </xf>
    <xf numFmtId="8" fontId="0" fillId="0" borderId="0" xfId="68" applyNumberFormat="1" applyAlignment="1">
      <alignment/>
    </xf>
    <xf numFmtId="8" fontId="0" fillId="0" borderId="9" xfId="76" applyNumberFormat="1" applyFill="1" applyBorder="1" applyAlignment="1">
      <alignment/>
    </xf>
    <xf numFmtId="8" fontId="0" fillId="0" borderId="0" xfId="53" applyNumberFormat="1" applyFill="1" applyBorder="1">
      <alignment/>
    </xf>
    <xf numFmtId="8" fontId="0" fillId="0" borderId="3" xfId="53" applyNumberFormat="1" applyFill="1" applyBorder="1">
      <alignment/>
    </xf>
    <xf numFmtId="8" fontId="0" fillId="0" borderId="0" xfId="68" applyNumberFormat="1" applyFont="1" applyAlignment="1">
      <alignment/>
    </xf>
    <xf numFmtId="8" fontId="0" fillId="0" borderId="14" xfId="53" applyNumberFormat="1" applyFill="1" applyBorder="1">
      <alignment/>
    </xf>
    <xf numFmtId="8" fontId="0" fillId="0" borderId="11" xfId="53" applyNumberFormat="1" applyFill="1" applyBorder="1">
      <alignment/>
    </xf>
    <xf numFmtId="8" fontId="1" fillId="0" borderId="0" xfId="68" applyNumberFormat="1" applyFont="1" applyAlignment="1">
      <alignment/>
    </xf>
    <xf numFmtId="8" fontId="0" fillId="0" borderId="0" xfId="0" applyNumberFormat="1" applyFill="1" applyBorder="1" applyAlignment="1">
      <alignment/>
    </xf>
    <xf numFmtId="8" fontId="1" fillId="0" borderId="0" xfId="53" applyNumberFormat="1" applyFont="1" applyFill="1" applyBorder="1">
      <alignment/>
    </xf>
    <xf numFmtId="8" fontId="0" fillId="0" borderId="0" xfId="68" applyNumberFormat="1" applyFill="1" applyAlignment="1">
      <alignment/>
    </xf>
    <xf numFmtId="8" fontId="1" fillId="0" borderId="0" xfId="46" applyNumberFormat="1" applyFont="1" applyAlignment="1">
      <alignment/>
    </xf>
    <xf numFmtId="8" fontId="1" fillId="0" borderId="0" xfId="46" applyNumberFormat="1" applyFill="1" applyAlignment="1">
      <alignment/>
    </xf>
    <xf numFmtId="8" fontId="0" fillId="0" borderId="9" xfId="46" applyNumberFormat="1" applyFont="1" applyFill="1" applyBorder="1" applyAlignment="1">
      <alignment/>
    </xf>
    <xf numFmtId="8" fontId="1" fillId="0" borderId="13" xfId="53" applyNumberFormat="1" applyFont="1" applyFill="1" applyBorder="1">
      <alignment/>
    </xf>
    <xf numFmtId="8" fontId="0" fillId="0" borderId="0" xfId="0" applyNumberFormat="1" applyAlignment="1">
      <alignment/>
    </xf>
    <xf numFmtId="8" fontId="0" fillId="0" borderId="0" xfId="0" applyNumberFormat="1" applyFill="1" applyAlignment="1">
      <alignment/>
    </xf>
    <xf numFmtId="8" fontId="1" fillId="0" borderId="0" xfId="46" applyNumberFormat="1" applyAlignment="1">
      <alignment/>
    </xf>
    <xf numFmtId="8" fontId="1" fillId="0" borderId="20" xfId="53" applyNumberFormat="1" applyFont="1" applyFill="1" applyBorder="1">
      <alignment/>
    </xf>
    <xf numFmtId="8" fontId="0" fillId="0" borderId="0" xfId="76" applyNumberFormat="1" applyFill="1" applyBorder="1" applyAlignment="1">
      <alignment/>
    </xf>
    <xf numFmtId="8" fontId="0" fillId="0" borderId="0" xfId="46" applyNumberFormat="1" applyFont="1" applyFill="1" applyBorder="1" applyAlignment="1">
      <alignment/>
    </xf>
    <xf numFmtId="8" fontId="0" fillId="0" borderId="0" xfId="46" applyNumberFormat="1" applyFont="1" applyAlignment="1">
      <alignment/>
    </xf>
    <xf numFmtId="0" fontId="1" fillId="0" borderId="0" xfId="0" applyFont="1" applyAlignment="1">
      <alignment/>
    </xf>
    <xf numFmtId="8" fontId="1" fillId="0" borderId="21" xfId="46" applyNumberFormat="1" applyFont="1" applyBorder="1" applyAlignment="1">
      <alignment/>
    </xf>
    <xf numFmtId="8" fontId="0" fillId="0" borderId="0" xfId="68" applyNumberFormat="1" applyFont="1" applyAlignment="1">
      <alignment/>
    </xf>
    <xf numFmtId="8" fontId="0" fillId="0" borderId="21" xfId="68" applyNumberFormat="1" applyBorder="1" applyAlignment="1">
      <alignment/>
    </xf>
    <xf numFmtId="0" fontId="0" fillId="0" borderId="0" xfId="68" applyFont="1" applyAlignment="1">
      <alignment/>
    </xf>
    <xf numFmtId="0" fontId="0" fillId="0" borderId="0" xfId="0" applyFont="1" applyAlignment="1">
      <alignment/>
    </xf>
    <xf numFmtId="182" fontId="0" fillId="0" borderId="0" xfId="56" applyNumberFormat="1" applyFont="1" applyAlignment="1">
      <alignment/>
    </xf>
    <xf numFmtId="0" fontId="0" fillId="0" borderId="0" xfId="68" applyNumberFormat="1" applyAlignment="1">
      <alignment horizontal="left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M" xfId="42"/>
    <cellStyle name="Eingabe" xfId="43"/>
    <cellStyle name="Ergebnis" xfId="44"/>
    <cellStyle name="Erklärender Text" xfId="45"/>
    <cellStyle name="Fett, 10" xfId="46"/>
    <cellStyle name="Fett, 11" xfId="47"/>
    <cellStyle name="Fett, unterstrichen, 12" xfId="48"/>
    <cellStyle name="Fett, unterstrichen, 14" xfId="49"/>
    <cellStyle name="Fett. unterstrichen. 11" xfId="50"/>
    <cellStyle name="Gut" xfId="51"/>
    <cellStyle name="Comma" xfId="52"/>
    <cellStyle name="Muster grau m. Pünktchen" xfId="53"/>
    <cellStyle name="Neutral" xfId="54"/>
    <cellStyle name="Notiz" xfId="55"/>
    <cellStyle name="Percent" xfId="56"/>
    <cellStyle name="Rand doppelt unterstrichen, links, rechts" xfId="57"/>
    <cellStyle name="Rand doppelt unterstrichen, links, rechts, oben" xfId="58"/>
    <cellStyle name="Rand links" xfId="59"/>
    <cellStyle name="Rand links und rechts" xfId="60"/>
    <cellStyle name="Rand links, rechts, oben" xfId="61"/>
    <cellStyle name="Rand links, rechts, oben, unten" xfId="62"/>
    <cellStyle name="Rand oben" xfId="63"/>
    <cellStyle name="Rand rechts" xfId="64"/>
    <cellStyle name="Rand unten" xfId="65"/>
    <cellStyle name="Rand unten, links, rechts" xfId="66"/>
    <cellStyle name="Schlecht" xfId="67"/>
    <cellStyle name="Standard, 10" xfId="68"/>
    <cellStyle name="Überschrift" xfId="69"/>
    <cellStyle name="Überschrift 1" xfId="70"/>
    <cellStyle name="Überschrift 2" xfId="71"/>
    <cellStyle name="Überschrift 3" xfId="72"/>
    <cellStyle name="Überschrift 4" xfId="73"/>
    <cellStyle name="Unterstrichen, 10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1">
      <selection activeCell="C31" sqref="C31"/>
    </sheetView>
  </sheetViews>
  <sheetFormatPr defaultColWidth="11.421875" defaultRowHeight="12.75"/>
  <cols>
    <col min="1" max="1" width="2.8515625" style="0" customWidth="1"/>
    <col min="2" max="3" width="2.57421875" style="0" customWidth="1"/>
    <col min="4" max="5" width="9.7109375" style="0" customWidth="1"/>
    <col min="6" max="6" width="11.421875" style="0" customWidth="1"/>
    <col min="7" max="7" width="9.57421875" style="0" customWidth="1"/>
    <col min="8" max="8" width="15.140625" style="7" customWidth="1"/>
    <col min="9" max="9" width="4.421875" style="7" customWidth="1"/>
    <col min="10" max="10" width="13.57421875" style="7" customWidth="1"/>
    <col min="11" max="11" width="2.28125" style="0" customWidth="1"/>
  </cols>
  <sheetData>
    <row r="1" spans="1:10" ht="15.75">
      <c r="A1" s="3" t="s">
        <v>5</v>
      </c>
      <c r="B1" s="3"/>
      <c r="C1" s="3"/>
      <c r="D1" s="3"/>
      <c r="E1" s="3"/>
      <c r="F1" s="3"/>
      <c r="G1" s="3"/>
      <c r="H1" s="5"/>
      <c r="I1" s="5"/>
      <c r="J1" s="10"/>
    </row>
    <row r="2" spans="1:10" ht="12.75">
      <c r="A2" s="1"/>
      <c r="B2" s="37" t="s">
        <v>37</v>
      </c>
      <c r="C2" s="1"/>
      <c r="D2" s="1"/>
      <c r="E2" s="1"/>
      <c r="F2" s="1"/>
      <c r="G2" s="1"/>
      <c r="H2" s="4"/>
      <c r="I2" s="4"/>
      <c r="J2" s="8"/>
    </row>
    <row r="3" spans="1:10" ht="12.75">
      <c r="A3" s="1"/>
      <c r="B3" s="1"/>
      <c r="C3" s="1"/>
      <c r="D3" s="1"/>
      <c r="E3" s="1"/>
      <c r="F3" s="1"/>
      <c r="G3" s="1"/>
      <c r="H3" s="4"/>
      <c r="I3" s="4"/>
      <c r="J3" s="8"/>
    </row>
    <row r="4" spans="1:10" ht="12.75">
      <c r="A4" s="2" t="s">
        <v>0</v>
      </c>
      <c r="B4" s="2"/>
      <c r="C4" s="2"/>
      <c r="D4" s="2"/>
      <c r="E4" s="2"/>
      <c r="F4" s="2"/>
      <c r="G4" s="2"/>
      <c r="H4" s="6"/>
      <c r="I4" s="6"/>
      <c r="J4" s="9"/>
    </row>
    <row r="5" spans="1:10" ht="12.75">
      <c r="A5" s="1"/>
      <c r="B5" s="1"/>
      <c r="C5" s="1"/>
      <c r="D5" s="1"/>
      <c r="E5" s="1"/>
      <c r="F5" s="1"/>
      <c r="G5" s="1"/>
      <c r="H5" s="4"/>
      <c r="I5" s="4"/>
      <c r="J5" s="8"/>
    </row>
    <row r="6" spans="2:10" ht="12.75">
      <c r="B6" s="11" t="s">
        <v>6</v>
      </c>
      <c r="C6" s="11"/>
      <c r="D6" s="11"/>
      <c r="E6" s="11"/>
      <c r="F6" s="11"/>
      <c r="G6" s="11"/>
      <c r="H6" s="12">
        <v>4179.66</v>
      </c>
      <c r="I6" s="30"/>
      <c r="J6" s="13"/>
    </row>
    <row r="7" spans="2:10" ht="12.75">
      <c r="B7" s="38" t="s">
        <v>38</v>
      </c>
      <c r="C7" s="11"/>
      <c r="D7" s="11"/>
      <c r="E7" s="39">
        <v>0.19</v>
      </c>
      <c r="F7" s="11"/>
      <c r="G7" s="11">
        <f>H6*E7</f>
        <v>794.1354</v>
      </c>
      <c r="H7" s="14">
        <f>+G7</f>
        <v>794.1354</v>
      </c>
      <c r="I7" s="13"/>
      <c r="J7" s="13"/>
    </row>
    <row r="8" spans="3:10" ht="12.75">
      <c r="C8" s="15"/>
      <c r="D8" s="15"/>
      <c r="E8" s="15"/>
      <c r="F8" s="15"/>
      <c r="G8" s="15"/>
      <c r="H8" s="14"/>
      <c r="I8" s="13"/>
      <c r="J8" s="13"/>
    </row>
    <row r="9" spans="2:10" ht="12.75">
      <c r="B9" s="15" t="s">
        <v>11</v>
      </c>
      <c r="C9" s="15"/>
      <c r="D9" s="15"/>
      <c r="E9" s="15"/>
      <c r="F9" s="15"/>
      <c r="G9" s="15"/>
      <c r="H9" s="14">
        <v>2600</v>
      </c>
      <c r="I9" s="13"/>
      <c r="J9" s="13"/>
    </row>
    <row r="10" spans="2:10" ht="12.75">
      <c r="B10" s="15" t="s">
        <v>10</v>
      </c>
      <c r="C10" s="15"/>
      <c r="D10" s="15"/>
      <c r="E10" s="15"/>
      <c r="F10" s="15"/>
      <c r="G10" s="15">
        <f>+H9*0.19</f>
        <v>494</v>
      </c>
      <c r="H10" s="14">
        <f>+G10</f>
        <v>494</v>
      </c>
      <c r="I10" s="13"/>
      <c r="J10" s="13"/>
    </row>
    <row r="11" spans="2:10" ht="12.75">
      <c r="B11" s="15" t="s">
        <v>12</v>
      </c>
      <c r="C11" s="15"/>
      <c r="D11" s="15"/>
      <c r="E11" s="15"/>
      <c r="F11" s="15"/>
      <c r="G11" s="15"/>
      <c r="H11" s="14">
        <v>650</v>
      </c>
      <c r="I11" s="13"/>
      <c r="J11" s="13"/>
    </row>
    <row r="12" spans="2:10" ht="12.75">
      <c r="B12" s="15"/>
      <c r="C12" s="15"/>
      <c r="D12" s="15"/>
      <c r="E12" s="15"/>
      <c r="F12" s="15"/>
      <c r="G12" s="15"/>
      <c r="H12" s="14"/>
      <c r="I12" s="13"/>
      <c r="J12" s="13"/>
    </row>
    <row r="13" spans="2:10" ht="12.75">
      <c r="B13" s="11" t="s">
        <v>8</v>
      </c>
      <c r="C13" s="15"/>
      <c r="D13" s="15"/>
      <c r="E13" s="15"/>
      <c r="F13" s="15"/>
      <c r="G13" s="15"/>
      <c r="H13" s="14"/>
      <c r="I13" s="13"/>
      <c r="J13" s="13"/>
    </row>
    <row r="14" spans="2:10" ht="12.75">
      <c r="B14" s="11" t="s">
        <v>7</v>
      </c>
      <c r="C14" s="15"/>
      <c r="D14" s="15"/>
      <c r="E14" s="15"/>
      <c r="F14" s="15"/>
      <c r="G14" s="15"/>
      <c r="H14" s="14"/>
      <c r="I14" s="13"/>
      <c r="J14" s="13"/>
    </row>
    <row r="15" spans="2:10" ht="12.75">
      <c r="B15" s="11" t="s">
        <v>9</v>
      </c>
      <c r="C15" s="11"/>
      <c r="D15" s="11"/>
      <c r="E15" s="11"/>
      <c r="F15" s="11"/>
      <c r="G15" s="36"/>
      <c r="H15" s="16"/>
      <c r="I15" s="13"/>
      <c r="J15" s="13"/>
    </row>
    <row r="16" spans="1:10" ht="12.75">
      <c r="A16" s="11"/>
      <c r="B16" s="11"/>
      <c r="C16" s="11"/>
      <c r="D16" s="11"/>
      <c r="E16" s="11"/>
      <c r="F16" s="11"/>
      <c r="G16" s="11">
        <f>SUM(G6:G15)</f>
        <v>1288.1354000000001</v>
      </c>
      <c r="H16" s="17"/>
      <c r="I16" s="13"/>
      <c r="J16" s="13"/>
    </row>
    <row r="17" spans="1:10" ht="12.75">
      <c r="A17" s="18" t="s">
        <v>1</v>
      </c>
      <c r="B17" s="18"/>
      <c r="C17" s="18"/>
      <c r="D17" s="18"/>
      <c r="E17" s="18"/>
      <c r="F17" s="18"/>
      <c r="G17" s="18"/>
      <c r="H17" s="19"/>
      <c r="I17" s="19"/>
      <c r="J17" s="20">
        <f>SUM(H6:H15)</f>
        <v>8717.795399999999</v>
      </c>
    </row>
    <row r="18" spans="1:10" ht="12.75">
      <c r="A18" s="11"/>
      <c r="B18" s="11"/>
      <c r="C18" s="11"/>
      <c r="D18" s="11"/>
      <c r="E18" s="11"/>
      <c r="F18" s="11"/>
      <c r="G18" s="11"/>
      <c r="H18" s="21"/>
      <c r="I18" s="21"/>
      <c r="J18" s="13"/>
    </row>
    <row r="19" spans="1:10" ht="12.75">
      <c r="A19" s="22" t="s">
        <v>2</v>
      </c>
      <c r="B19" s="22"/>
      <c r="C19" s="22"/>
      <c r="D19" s="22"/>
      <c r="E19" s="22"/>
      <c r="F19" s="22"/>
      <c r="G19" s="22"/>
      <c r="H19" s="23"/>
      <c r="I19" s="23"/>
      <c r="J19" s="13"/>
    </row>
    <row r="20" spans="1:10" ht="12.75">
      <c r="A20" s="11"/>
      <c r="B20" s="11"/>
      <c r="C20" s="11"/>
      <c r="D20" s="11"/>
      <c r="E20" s="11"/>
      <c r="F20" s="11"/>
      <c r="G20" s="11" t="s">
        <v>13</v>
      </c>
      <c r="H20" s="21"/>
      <c r="I20" s="21"/>
      <c r="J20" s="13"/>
    </row>
    <row r="21" spans="2:10" ht="12.75">
      <c r="B21" s="22"/>
      <c r="C21" s="22"/>
      <c r="D21" s="22"/>
      <c r="E21" s="22"/>
      <c r="F21" s="22"/>
      <c r="G21" s="22"/>
      <c r="H21" s="24"/>
      <c r="I21" s="31"/>
      <c r="J21" s="13"/>
    </row>
    <row r="22" spans="2:10" ht="12.75">
      <c r="B22" s="22" t="s">
        <v>15</v>
      </c>
      <c r="C22" s="22"/>
      <c r="D22" s="22"/>
      <c r="E22" s="22"/>
      <c r="F22" s="22"/>
      <c r="G22" s="22"/>
      <c r="H22" s="14"/>
      <c r="I22" s="13"/>
      <c r="J22" s="13"/>
    </row>
    <row r="23" spans="2:10" ht="12.75">
      <c r="B23" s="11"/>
      <c r="C23" s="11" t="s">
        <v>23</v>
      </c>
      <c r="D23" s="11"/>
      <c r="E23" s="11"/>
      <c r="F23" s="11"/>
      <c r="G23" s="11"/>
      <c r="H23" s="14"/>
      <c r="I23" s="13"/>
      <c r="J23" s="13"/>
    </row>
    <row r="24" spans="3:10" ht="12.75">
      <c r="C24" s="22"/>
      <c r="D24" s="22"/>
      <c r="E24" s="22"/>
      <c r="F24" s="22"/>
      <c r="G24" s="22"/>
      <c r="H24" s="14"/>
      <c r="I24" s="13"/>
      <c r="J24" s="13"/>
    </row>
    <row r="25" spans="2:10" ht="12.75">
      <c r="B25" s="22" t="s">
        <v>20</v>
      </c>
      <c r="C25" s="11"/>
      <c r="D25" s="11"/>
      <c r="E25" s="11"/>
      <c r="F25" s="11"/>
      <c r="G25" s="11"/>
      <c r="H25" s="14"/>
      <c r="I25" s="13"/>
      <c r="J25" s="13"/>
    </row>
    <row r="26" spans="2:10" ht="12.75">
      <c r="B26" s="22"/>
      <c r="C26" s="35" t="s">
        <v>31</v>
      </c>
      <c r="D26" s="11"/>
      <c r="E26" s="11"/>
      <c r="F26" s="11"/>
      <c r="G26" s="11">
        <f>H26/1.19*0.19</f>
        <v>798.3193277310925</v>
      </c>
      <c r="H26" s="14">
        <f>1000*5</f>
        <v>5000</v>
      </c>
      <c r="I26" s="13"/>
      <c r="J26" s="13"/>
    </row>
    <row r="27" spans="2:10" ht="12.75">
      <c r="B27" s="22"/>
      <c r="C27" s="11" t="s">
        <v>29</v>
      </c>
      <c r="D27" s="11"/>
      <c r="E27" s="11"/>
      <c r="F27" s="11"/>
      <c r="G27" s="11">
        <f>H27/1.19*0.19</f>
        <v>0.9260504201680673</v>
      </c>
      <c r="H27" s="14">
        <f>3.3+0.6+1.9</f>
        <v>5.8</v>
      </c>
      <c r="I27" s="13"/>
      <c r="J27" s="13"/>
    </row>
    <row r="28" spans="2:10" ht="12.75">
      <c r="B28" s="22"/>
      <c r="C28" s="11"/>
      <c r="D28" s="11"/>
      <c r="E28" s="11"/>
      <c r="F28" s="11"/>
      <c r="G28" s="11"/>
      <c r="H28" s="14"/>
      <c r="I28" s="13"/>
      <c r="J28" s="13"/>
    </row>
    <row r="29" spans="2:10" ht="12.75">
      <c r="B29" s="22" t="s">
        <v>39</v>
      </c>
      <c r="C29" s="11"/>
      <c r="D29" s="11"/>
      <c r="E29" s="11"/>
      <c r="F29" s="11"/>
      <c r="G29" s="11"/>
      <c r="H29" s="14"/>
      <c r="I29" s="13"/>
      <c r="J29" s="13"/>
    </row>
    <row r="30" spans="2:10" ht="12.75">
      <c r="B30" s="22"/>
      <c r="C30" s="35" t="s">
        <v>41</v>
      </c>
      <c r="D30" s="11"/>
      <c r="E30" s="11"/>
      <c r="F30" s="40">
        <v>1</v>
      </c>
      <c r="G30" s="11"/>
      <c r="H30" s="14">
        <f>+F30*12</f>
        <v>12</v>
      </c>
      <c r="I30" s="13"/>
      <c r="J30" s="13"/>
    </row>
    <row r="31" spans="2:10" ht="12.75">
      <c r="B31" s="22"/>
      <c r="C31" s="35" t="s">
        <v>40</v>
      </c>
      <c r="D31" s="11"/>
      <c r="E31" s="11"/>
      <c r="F31" s="40">
        <v>1</v>
      </c>
      <c r="G31" s="11"/>
      <c r="H31" s="14">
        <f>+F31*24</f>
        <v>24</v>
      </c>
      <c r="I31" s="13"/>
      <c r="J31" s="13"/>
    </row>
    <row r="32" spans="2:10" ht="12.75">
      <c r="B32" s="22"/>
      <c r="C32" s="11"/>
      <c r="D32" s="11"/>
      <c r="E32" s="11"/>
      <c r="F32" s="11"/>
      <c r="G32" s="11"/>
      <c r="H32" s="14"/>
      <c r="I32" s="13"/>
      <c r="J32" s="13"/>
    </row>
    <row r="33" spans="2:10" ht="12.75">
      <c r="B33" s="22" t="s">
        <v>17</v>
      </c>
      <c r="C33" s="22"/>
      <c r="D33" s="22"/>
      <c r="E33" s="22"/>
      <c r="F33" s="22"/>
      <c r="G33" s="11"/>
      <c r="H33" s="14"/>
      <c r="I33" s="13"/>
      <c r="J33" s="13"/>
    </row>
    <row r="34" spans="3:10" ht="12.75">
      <c r="C34" s="15" t="s">
        <v>18</v>
      </c>
      <c r="D34" s="15"/>
      <c r="E34" s="15"/>
      <c r="F34" s="15"/>
      <c r="G34" s="11">
        <f>H34/1.19*0.19</f>
        <v>0</v>
      </c>
      <c r="H34" s="14"/>
      <c r="I34" s="13"/>
      <c r="J34" s="13"/>
    </row>
    <row r="35" spans="2:10" ht="12.75">
      <c r="B35" s="15"/>
      <c r="C35" s="32" t="s">
        <v>16</v>
      </c>
      <c r="D35" s="15"/>
      <c r="E35" s="15"/>
      <c r="F35" s="15"/>
      <c r="G35" s="11">
        <f>H35/1.19*0.19</f>
        <v>0</v>
      </c>
      <c r="H35" s="14"/>
      <c r="I35" s="13"/>
      <c r="J35" s="13"/>
    </row>
    <row r="36" spans="3:10" ht="12.75">
      <c r="C36" s="15" t="s">
        <v>19</v>
      </c>
      <c r="D36" s="15"/>
      <c r="E36" s="15"/>
      <c r="F36" s="15"/>
      <c r="G36" s="11">
        <f>H36/1.19*0.19</f>
        <v>0</v>
      </c>
      <c r="H36" s="14"/>
      <c r="I36" s="13"/>
      <c r="J36" s="13"/>
    </row>
    <row r="37" spans="2:10" ht="12.75">
      <c r="B37" s="11"/>
      <c r="C37" s="11"/>
      <c r="D37" s="11"/>
      <c r="E37" s="11"/>
      <c r="F37" s="11"/>
      <c r="G37" s="11"/>
      <c r="H37" s="14"/>
      <c r="I37" s="13"/>
      <c r="J37" s="13"/>
    </row>
    <row r="38" spans="2:10" ht="12.75">
      <c r="B38" s="33" t="s">
        <v>28</v>
      </c>
      <c r="C38" s="18"/>
      <c r="D38" s="18"/>
      <c r="E38" s="18"/>
      <c r="F38" s="18"/>
      <c r="G38" s="11">
        <f>H38/1.19*0.19</f>
        <v>79.83193277310926</v>
      </c>
      <c r="H38" s="14">
        <f>100*5</f>
        <v>500</v>
      </c>
      <c r="I38" s="13"/>
      <c r="J38" s="13"/>
    </row>
    <row r="39" spans="2:10" ht="12.75">
      <c r="B39" s="22"/>
      <c r="C39" s="22"/>
      <c r="D39" s="22"/>
      <c r="E39" s="22"/>
      <c r="F39" s="22"/>
      <c r="G39" s="11"/>
      <c r="H39" s="14"/>
      <c r="I39" s="13"/>
      <c r="J39" s="13"/>
    </row>
    <row r="40" spans="2:10" ht="12.75">
      <c r="B40" s="22" t="s">
        <v>21</v>
      </c>
      <c r="C40" s="22"/>
      <c r="D40" s="22"/>
      <c r="E40" s="22"/>
      <c r="F40" s="22"/>
      <c r="G40" s="11"/>
      <c r="H40" s="14"/>
      <c r="I40" s="13"/>
      <c r="J40" s="13"/>
    </row>
    <row r="41" spans="2:10" ht="12.75">
      <c r="B41" s="22"/>
      <c r="C41" s="32" t="s">
        <v>24</v>
      </c>
      <c r="D41" s="22"/>
      <c r="E41" s="22"/>
      <c r="F41" s="22"/>
      <c r="G41" s="11">
        <f>H41/1.19*0.19</f>
        <v>57.926050420168075</v>
      </c>
      <c r="H41" s="14">
        <f>97.8+68.2+59.7+45.1+92</f>
        <v>362.8</v>
      </c>
      <c r="I41" s="13"/>
      <c r="J41" s="13"/>
    </row>
    <row r="42" spans="2:10" ht="12.75">
      <c r="B42" s="22"/>
      <c r="C42" s="32" t="s">
        <v>25</v>
      </c>
      <c r="D42" s="22"/>
      <c r="E42" s="22"/>
      <c r="F42" s="22"/>
      <c r="G42" s="11"/>
      <c r="H42" s="14">
        <f>-(+H41-G41)*0.3</f>
        <v>-91.46218487394958</v>
      </c>
      <c r="I42" s="13"/>
      <c r="J42" s="13"/>
    </row>
    <row r="43" spans="2:10" ht="12.75">
      <c r="B43" s="22"/>
      <c r="C43" s="32" t="s">
        <v>27</v>
      </c>
      <c r="D43" s="22"/>
      <c r="E43" s="22"/>
      <c r="F43" s="22"/>
      <c r="G43" s="11">
        <f>H43/1.19*0.19</f>
        <v>22.656302521008406</v>
      </c>
      <c r="H43" s="14">
        <f>82.97+58.93</f>
        <v>141.9</v>
      </c>
      <c r="I43" s="13"/>
      <c r="J43" s="13"/>
    </row>
    <row r="44" spans="2:10" ht="12.75">
      <c r="B44" s="22"/>
      <c r="C44" s="32" t="s">
        <v>26</v>
      </c>
      <c r="D44" s="22"/>
      <c r="E44" s="22"/>
      <c r="F44" s="22"/>
      <c r="G44" s="11">
        <f>H44/1.19*0.19</f>
        <v>6.37857142857143</v>
      </c>
      <c r="H44" s="14">
        <v>39.95</v>
      </c>
      <c r="I44" s="13"/>
      <c r="J44" s="13"/>
    </row>
    <row r="45" spans="2:10" ht="12.75">
      <c r="B45" s="22"/>
      <c r="C45" s="32" t="s">
        <v>30</v>
      </c>
      <c r="D45" s="22"/>
      <c r="E45" s="22"/>
      <c r="F45" s="22"/>
      <c r="G45" s="11">
        <f>H45/1.19*0.19</f>
        <v>5.498823529411765</v>
      </c>
      <c r="H45" s="14">
        <f>22.47+11.97</f>
        <v>34.44</v>
      </c>
      <c r="I45" s="13"/>
      <c r="J45" s="13"/>
    </row>
    <row r="46" spans="2:10" ht="12.75">
      <c r="B46" s="22"/>
      <c r="C46" s="22"/>
      <c r="D46" s="22"/>
      <c r="E46" s="22"/>
      <c r="F46" s="22"/>
      <c r="G46" s="22"/>
      <c r="H46" s="14"/>
      <c r="I46" s="13"/>
      <c r="J46" s="13"/>
    </row>
    <row r="47" spans="2:10" ht="12.75">
      <c r="B47" s="22" t="s">
        <v>14</v>
      </c>
      <c r="C47" s="22"/>
      <c r="D47" s="22"/>
      <c r="E47" s="22"/>
      <c r="F47" s="22"/>
      <c r="G47" s="22"/>
      <c r="H47" s="14"/>
      <c r="I47" s="13"/>
      <c r="J47" s="13"/>
    </row>
    <row r="48" spans="2:10" ht="12.75">
      <c r="B48" s="11"/>
      <c r="C48" s="11"/>
      <c r="D48" s="11"/>
      <c r="E48" s="11"/>
      <c r="F48" s="11"/>
      <c r="G48" s="11"/>
      <c r="H48" s="14"/>
      <c r="I48" s="13"/>
      <c r="J48" s="13"/>
    </row>
    <row r="49" spans="2:10" ht="12.75">
      <c r="B49" s="22" t="s">
        <v>22</v>
      </c>
      <c r="C49" s="22"/>
      <c r="D49" s="22"/>
      <c r="E49" s="22"/>
      <c r="F49" s="22"/>
      <c r="G49" s="34"/>
      <c r="H49" s="16"/>
      <c r="I49" s="13"/>
      <c r="J49" s="13"/>
    </row>
    <row r="50" spans="1:10" ht="12.75">
      <c r="A50" s="11"/>
      <c r="B50" s="11"/>
      <c r="C50" s="11"/>
      <c r="D50" s="11"/>
      <c r="E50" s="11"/>
      <c r="F50" s="11"/>
      <c r="G50" s="11">
        <f>SUM(G24:G49)</f>
        <v>971.5370588235295</v>
      </c>
      <c r="H50" s="17"/>
      <c r="I50" s="13"/>
      <c r="J50" s="13"/>
    </row>
    <row r="51" spans="1:10" ht="12.75">
      <c r="A51" s="18" t="s">
        <v>3</v>
      </c>
      <c r="B51" s="18"/>
      <c r="C51" s="18"/>
      <c r="D51" s="18"/>
      <c r="E51" s="18"/>
      <c r="F51" s="18"/>
      <c r="G51" s="18"/>
      <c r="H51" s="13"/>
      <c r="I51" s="13"/>
      <c r="J51" s="25">
        <f>SUM(H21:H49)</f>
        <v>6029.42781512605</v>
      </c>
    </row>
    <row r="52" spans="1:10" ht="12.75">
      <c r="A52" s="18"/>
      <c r="B52" s="18"/>
      <c r="C52" s="18"/>
      <c r="D52" s="18"/>
      <c r="E52" s="18"/>
      <c r="F52" s="18"/>
      <c r="G52" s="18"/>
      <c r="H52" s="13"/>
      <c r="I52" s="13"/>
      <c r="J52" s="20"/>
    </row>
    <row r="53" spans="1:10" ht="12.75">
      <c r="A53" s="18"/>
      <c r="B53" s="18"/>
      <c r="C53" s="18" t="s">
        <v>32</v>
      </c>
      <c r="D53" s="18"/>
      <c r="E53" s="18"/>
      <c r="F53" s="18"/>
      <c r="G53" s="18">
        <f>+G16-G50</f>
        <v>316.5983411764706</v>
      </c>
      <c r="H53" s="13"/>
      <c r="I53" s="13"/>
      <c r="J53" s="20"/>
    </row>
    <row r="54" spans="1:10" ht="12.75">
      <c r="A54" s="26"/>
      <c r="B54" s="26"/>
      <c r="C54" s="26"/>
      <c r="D54" s="26"/>
      <c r="E54" s="26"/>
      <c r="F54" s="26"/>
      <c r="G54" s="26"/>
      <c r="H54" s="27"/>
      <c r="I54" s="27"/>
      <c r="J54" s="13"/>
    </row>
    <row r="55" spans="1:10" ht="13.5" thickBot="1">
      <c r="A55" s="28" t="s">
        <v>4</v>
      </c>
      <c r="B55" s="28"/>
      <c r="C55" s="28"/>
      <c r="D55" s="28"/>
      <c r="E55" s="28"/>
      <c r="F55" s="28"/>
      <c r="G55" s="28"/>
      <c r="H55" s="23"/>
      <c r="I55" s="23"/>
      <c r="J55" s="29">
        <f>J17-J51</f>
        <v>2688.3675848739495</v>
      </c>
    </row>
    <row r="56" spans="1:10" ht="13.5" thickTop="1">
      <c r="A56" s="26"/>
      <c r="B56" s="26"/>
      <c r="C56" s="26"/>
      <c r="D56" s="26"/>
      <c r="E56" s="26"/>
      <c r="F56" s="26"/>
      <c r="G56" s="26"/>
      <c r="H56" s="27"/>
      <c r="I56" s="27"/>
      <c r="J56" s="27"/>
    </row>
    <row r="57" spans="1:10" ht="12.75">
      <c r="A57" s="26"/>
      <c r="B57" s="26"/>
      <c r="C57" s="26"/>
      <c r="D57" s="26"/>
      <c r="E57" s="26"/>
      <c r="F57" s="26"/>
      <c r="G57" s="26"/>
      <c r="H57" s="27"/>
      <c r="I57" s="27"/>
      <c r="J57" s="27"/>
    </row>
    <row r="58" spans="1:10" ht="12.75">
      <c r="A58" s="26"/>
      <c r="B58" s="26"/>
      <c r="C58" s="26"/>
      <c r="D58" s="26"/>
      <c r="E58" s="26"/>
      <c r="F58" s="26"/>
      <c r="G58" s="26"/>
      <c r="H58" s="27"/>
      <c r="I58" s="27"/>
      <c r="J58" s="27"/>
    </row>
    <row r="59" spans="1:10" ht="12.75">
      <c r="A59" s="26"/>
      <c r="B59" s="26"/>
      <c r="C59" s="26"/>
      <c r="D59" s="26"/>
      <c r="E59" s="26"/>
      <c r="F59" s="26"/>
      <c r="G59" s="26"/>
      <c r="H59" s="27"/>
      <c r="I59" s="27"/>
      <c r="J59" s="27"/>
    </row>
    <row r="60" spans="1:10" ht="12.75">
      <c r="A60" s="26"/>
      <c r="B60" s="26"/>
      <c r="C60" s="26"/>
      <c r="D60" s="26"/>
      <c r="E60" s="26"/>
      <c r="F60" s="26"/>
      <c r="G60" s="26"/>
      <c r="H60" s="27"/>
      <c r="I60" s="27"/>
      <c r="J60" s="27"/>
    </row>
    <row r="61" spans="1:10" ht="12.75">
      <c r="A61" s="26"/>
      <c r="B61" s="26"/>
      <c r="C61" s="26"/>
      <c r="D61" s="26"/>
      <c r="E61" s="26"/>
      <c r="F61" s="26"/>
      <c r="G61" s="26"/>
      <c r="H61" s="27"/>
      <c r="I61" s="27"/>
      <c r="J61" s="27"/>
    </row>
    <row r="62" spans="1:10" ht="12.75">
      <c r="A62" s="26"/>
      <c r="B62" s="26"/>
      <c r="C62" s="26"/>
      <c r="D62" s="26"/>
      <c r="E62" s="26"/>
      <c r="F62" s="26"/>
      <c r="G62" s="26"/>
      <c r="H62" s="27"/>
      <c r="I62" s="27"/>
      <c r="J62" s="27"/>
    </row>
    <row r="63" spans="1:10" ht="12.75">
      <c r="A63" s="26"/>
      <c r="B63" s="26"/>
      <c r="C63" s="26"/>
      <c r="D63" s="26"/>
      <c r="E63" s="26"/>
      <c r="F63" s="26"/>
      <c r="G63" s="26"/>
      <c r="H63" s="27"/>
      <c r="I63" s="27"/>
      <c r="J63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33</v>
      </c>
      <c r="B1" t="s">
        <v>34</v>
      </c>
    </row>
    <row r="2" spans="1:2" ht="12.75">
      <c r="A2" t="s">
        <v>35</v>
      </c>
      <c r="B2" t="s">
        <v>36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DATEV eG</dc:creator>
  <cp:keywords/>
  <dc:description/>
  <cp:lastModifiedBy>User01</cp:lastModifiedBy>
  <cp:lastPrinted>2013-04-11T19:13:04Z</cp:lastPrinted>
  <dcterms:created xsi:type="dcterms:W3CDTF">1997-01-24T15:02:26Z</dcterms:created>
  <dcterms:modified xsi:type="dcterms:W3CDTF">2018-06-14T19:15:06Z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lp-ID">
    <vt:lpwstr>HLP_VORLJJ_SEC_4ABS3_VORLAGEN</vt:lpwstr>
  </property>
  <property fmtid="{D5CDD505-2E9C-101B-9397-08002B2CF9AE}" pid="3" name="WindowName">
    <vt:lpwstr>Tabelle von Gewinnermittlung  P 4 Absatz 3</vt:lpwstr>
  </property>
  <property fmtid="{D5CDD505-2E9C-101B-9397-08002B2CF9AE}" pid="4" name="IA_Changed">
    <vt:bool>true</vt:bool>
  </property>
  <property fmtid="{D5CDD505-2E9C-101B-9397-08002B2CF9AE}" pid="5" name="CountryExtension">
    <vt:lpwstr>DM</vt:lpwstr>
  </property>
  <property fmtid="{D5CDD505-2E9C-101B-9397-08002B2CF9AE}" pid="6" name="HelpJJ">
    <vt:lpwstr>C:\DATEV\PROGRAMM\STEUERN\Hilfe\EST11.chm&gt;DvMain</vt:lpwstr>
  </property>
  <property fmtid="{D5CDD505-2E9C-101B-9397-08002B2CF9AE}" pid="7" name="MsgAutoFilter">
    <vt:bool>true</vt:bool>
  </property>
</Properties>
</file>